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220" windowHeight="8700" activeTab="0"/>
  </bookViews>
  <sheets>
    <sheet name="IO" sheetId="1" r:id="rId1"/>
    <sheet name="IO-1" sheetId="2" r:id="rId2"/>
    <sheet name="IO-2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<sst xmlns="http://schemas.openxmlformats.org/spreadsheetml/2006/main" count="74" uniqueCount="43">
  <si>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Agriculture, fishery and energy</t>
  </si>
  <si>
    <t>Mineral and metal products</t>
  </si>
  <si>
    <t>Other industry</t>
  </si>
  <si>
    <t>Business services</t>
  </si>
  <si>
    <t>Government services</t>
  </si>
  <si>
    <t>Wage payments</t>
  </si>
  <si>
    <t>Gross operating surplus</t>
  </si>
  <si>
    <t>Production taxes less subsidies</t>
  </si>
  <si>
    <t>Household consumption</t>
  </si>
  <si>
    <t>Government consumption</t>
  </si>
  <si>
    <t>Exports</t>
  </si>
  <si>
    <t>Gross investments</t>
  </si>
  <si>
    <t>Imports</t>
  </si>
  <si>
    <t>Import tariffs</t>
  </si>
  <si>
    <t>Value of production</t>
  </si>
  <si>
    <t>household consumption</t>
  </si>
  <si>
    <t>minus wage income</t>
  </si>
  <si>
    <t>minus capital income</t>
  </si>
  <si>
    <t>minus prod taxes/sub</t>
  </si>
  <si>
    <t>minus import tariffs</t>
  </si>
  <si>
    <t>plus gov consump</t>
  </si>
  <si>
    <t>plus cap investment</t>
  </si>
  <si>
    <t>column 1</t>
  </si>
  <si>
    <t>row 1</t>
  </si>
  <si>
    <t>plus trade surplus</t>
  </si>
  <si>
    <t>sum 1-9 minus (10+ 11)</t>
  </si>
  <si>
    <t xml:space="preserve">  =  </t>
  </si>
  <si>
    <t>Ag</t>
  </si>
  <si>
    <t>Man</t>
  </si>
  <si>
    <t>Ser</t>
  </si>
  <si>
    <t>Cons</t>
  </si>
  <si>
    <t>wages</t>
  </si>
  <si>
    <t>rents</t>
  </si>
  <si>
    <t>income</t>
  </si>
  <si>
    <t>=</t>
  </si>
  <si>
    <t>consump</t>
  </si>
  <si>
    <t>trade sur</t>
  </si>
  <si>
    <t>Sample calibration problem from IO table</t>
  </si>
  <si>
    <t>Column sums</t>
  </si>
  <si>
    <t>Sample calibration problem from micro-consistent data</t>
  </si>
  <si>
    <t xml:space="preserve">Typical structure of input-ouptut data </t>
  </si>
  <si>
    <t xml:space="preserve">Row sums </t>
  </si>
  <si>
    <t>(1)-(5) minus (6)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</si>
</sst>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i/>
      <sz val="2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u val="single"/>
      <sz val="20"/>
      <name val="Arial"/>
      <family val="2"/>
    </font>
    <font>
      <sz val="16"/>
      <name val="Arial"/>
      <family val="2"/>
    </font>
    <font>
      <sz val="36"/>
      <name val="Arial"/>
      <family val="0"/>
    </font>
    <font>
      <i/>
      <u val="single"/>
      <sz val="2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0" fontId="0" fillId="0" borderId="0" xfId="0" applyNumberFormat="1" applyFont="1" applyAlignment="1" quotePrefix="1">
      <alignment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170" fontId="0" fillId="0" borderId="0" xfId="0" applyNumberFormat="1" applyFont="1" applyAlignment="1">
      <alignment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1" fontId="0" fillId="0" borderId="3" xfId="0" applyNumberFormat="1" applyFont="1" applyBorder="1" applyAlignment="1" quotePrefix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 wrapText="1"/>
    </xf>
    <xf numFmtId="1" fontId="0" fillId="0" borderId="0" xfId="0" applyNumberFormat="1" applyFont="1" applyAlignment="1">
      <alignment vertical="center"/>
    </xf>
    <xf numFmtId="170" fontId="0" fillId="0" borderId="0" xfId="0" applyNumberFormat="1" applyFont="1" applyAlignment="1" quotePrefix="1">
      <alignment horizontal="center" vertical="center" wrapText="1"/>
    </xf>
    <xf numFmtId="170" fontId="0" fillId="0" borderId="1" xfId="0" applyNumberFormat="1" applyFont="1" applyBorder="1" applyAlignment="1" quotePrefix="1">
      <alignment horizontal="center" vertical="center" wrapText="1"/>
    </xf>
    <xf numFmtId="170" fontId="0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vertical="center"/>
    </xf>
    <xf numFmtId="170" fontId="0" fillId="0" borderId="4" xfId="0" applyNumberFormat="1" applyFont="1" applyBorder="1" applyAlignment="1">
      <alignment vertical="center" wrapText="1"/>
    </xf>
    <xf numFmtId="170" fontId="0" fillId="0" borderId="5" xfId="0" applyNumberFormat="1" applyFont="1" applyBorder="1" applyAlignment="1">
      <alignment vertical="center" wrapText="1"/>
    </xf>
    <xf numFmtId="170" fontId="0" fillId="0" borderId="6" xfId="0" applyNumberFormat="1" applyFont="1" applyBorder="1" applyAlignment="1">
      <alignment vertical="center" wrapText="1"/>
    </xf>
    <xf numFmtId="170" fontId="0" fillId="0" borderId="7" xfId="0" applyNumberFormat="1" applyFont="1" applyBorder="1" applyAlignment="1">
      <alignment vertical="center" wrapText="1"/>
    </xf>
    <xf numFmtId="170" fontId="0" fillId="0" borderId="0" xfId="0" applyNumberFormat="1" applyFont="1" applyBorder="1" applyAlignment="1">
      <alignment vertical="center" wrapText="1"/>
    </xf>
    <xf numFmtId="170" fontId="0" fillId="0" borderId="8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" fontId="0" fillId="0" borderId="9" xfId="0" applyNumberFormat="1" applyFont="1" applyBorder="1" applyAlignment="1" quotePrefix="1">
      <alignment horizontal="center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vertical="center" wrapText="1"/>
    </xf>
    <xf numFmtId="170" fontId="0" fillId="0" borderId="12" xfId="0" applyNumberFormat="1" applyFont="1" applyBorder="1" applyAlignment="1">
      <alignment vertical="center" wrapText="1"/>
    </xf>
    <xf numFmtId="170" fontId="0" fillId="0" borderId="13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70" fontId="0" fillId="0" borderId="14" xfId="0" applyNumberFormat="1" applyFont="1" applyBorder="1" applyAlignment="1">
      <alignment vertical="center" wrapText="1"/>
    </xf>
    <xf numFmtId="170" fontId="0" fillId="0" borderId="15" xfId="0" applyNumberFormat="1" applyFont="1" applyBorder="1" applyAlignment="1">
      <alignment vertical="center" wrapText="1"/>
    </xf>
    <xf numFmtId="170" fontId="0" fillId="0" borderId="16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quotePrefix="1">
      <alignment horizontal="center" vertical="center" wrapText="1"/>
    </xf>
    <xf numFmtId="1" fontId="0" fillId="0" borderId="17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170" fontId="6" fillId="0" borderId="5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170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17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70" fontId="0" fillId="0" borderId="18" xfId="0" applyNumberFormat="1" applyFont="1" applyBorder="1" applyAlignment="1">
      <alignment vertical="center" wrapText="1"/>
    </xf>
    <xf numFmtId="170" fontId="0" fillId="0" borderId="19" xfId="0" applyNumberFormat="1" applyFont="1" applyBorder="1" applyAlignment="1">
      <alignment vertical="center" wrapText="1"/>
    </xf>
    <xf numFmtId="170" fontId="0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</xdr:row>
      <xdr:rowOff>66675</xdr:rowOff>
    </xdr:from>
    <xdr:to>
      <xdr:col>5</xdr:col>
      <xdr:colOff>571500</xdr:colOff>
      <xdr:row>6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19325" y="1628775"/>
          <a:ext cx="19431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Intermediate use (demand) matrix</a:t>
          </a:r>
        </a:p>
      </xdr:txBody>
    </xdr:sp>
    <xdr:clientData/>
  </xdr:twoCellAnchor>
  <xdr:twoCellAnchor>
    <xdr:from>
      <xdr:col>3</xdr:col>
      <xdr:colOff>171450</xdr:colOff>
      <xdr:row>8</xdr:row>
      <xdr:rowOff>133350</xdr:rowOff>
    </xdr:from>
    <xdr:to>
      <xdr:col>5</xdr:col>
      <xdr:colOff>590550</xdr:colOff>
      <xdr:row>9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38375" y="3524250"/>
          <a:ext cx="19431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Value added</a:t>
          </a:r>
        </a:p>
      </xdr:txBody>
    </xdr:sp>
    <xdr:clientData/>
  </xdr:twoCellAnchor>
  <xdr:twoCellAnchor>
    <xdr:from>
      <xdr:col>7</xdr:col>
      <xdr:colOff>342900</xdr:colOff>
      <xdr:row>4</xdr:row>
      <xdr:rowOff>104775</xdr:rowOff>
    </xdr:from>
    <xdr:to>
      <xdr:col>9</xdr:col>
      <xdr:colOff>600075</xdr:colOff>
      <xdr:row>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57825" y="1666875"/>
          <a:ext cx="17811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Final demand
</a:t>
          </a:r>
        </a:p>
      </xdr:txBody>
    </xdr:sp>
    <xdr:clientData/>
  </xdr:twoCellAnchor>
  <xdr:twoCellAnchor>
    <xdr:from>
      <xdr:col>0</xdr:col>
      <xdr:colOff>57150</xdr:colOff>
      <xdr:row>11</xdr:row>
      <xdr:rowOff>371475</xdr:rowOff>
    </xdr:from>
    <xdr:to>
      <xdr:col>2</xdr:col>
      <xdr:colOff>695325</xdr:colOff>
      <xdr:row>27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" y="5133975"/>
          <a:ext cx="1943100" cy="287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sng" baseline="0">
              <a:latin typeface="Arial"/>
              <a:ea typeface="Arial"/>
              <a:cs typeface="Arial"/>
            </a:rPr>
            <a:t>Column 1 sum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can be throught of as the total cost of production
(</a:t>
          </a:r>
          <a:r>
            <a:rPr lang="en-US" cap="none" sz="2000" b="0" i="1" u="none" baseline="0">
              <a:latin typeface="Arial"/>
              <a:ea typeface="Arial"/>
              <a:cs typeface="Arial"/>
            </a:rPr>
            <a:t>inputs 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into the column sector)</a:t>
          </a:r>
        </a:p>
      </xdr:txBody>
    </xdr:sp>
    <xdr:clientData/>
  </xdr:twoCellAnchor>
  <xdr:twoCellAnchor>
    <xdr:from>
      <xdr:col>3</xdr:col>
      <xdr:colOff>742950</xdr:colOff>
      <xdr:row>12</xdr:row>
      <xdr:rowOff>9525</xdr:rowOff>
    </xdr:from>
    <xdr:to>
      <xdr:col>7</xdr:col>
      <xdr:colOff>704850</xdr:colOff>
      <xdr:row>28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809875" y="5153025"/>
          <a:ext cx="3009900" cy="300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sng" baseline="0">
              <a:latin typeface="Arial"/>
              <a:ea typeface="Arial"/>
              <a:cs typeface="Arial"/>
            </a:rPr>
            <a:t>Row 1 sum 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1-9 </a:t>
          </a:r>
          <a:r>
            <a:rPr lang="en-US" cap="none" sz="2000" b="0" i="1" u="none" baseline="0">
              <a:latin typeface="Arial"/>
              <a:ea typeface="Arial"/>
              <a:cs typeface="Arial"/>
            </a:rPr>
            <a:t>minus 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(10 + 11) 
can be throught of as the total value of production 
(destination of </a:t>
          </a:r>
          <a:r>
            <a:rPr lang="en-US" cap="none" sz="2000" b="0" i="1" u="none" baseline="0">
              <a:latin typeface="Arial"/>
              <a:ea typeface="Arial"/>
              <a:cs typeface="Arial"/>
            </a:rPr>
            <a:t>outputs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from the row sector)</a:t>
          </a:r>
        </a:p>
      </xdr:txBody>
    </xdr:sp>
    <xdr:clientData/>
  </xdr:twoCellAnchor>
  <xdr:twoCellAnchor>
    <xdr:from>
      <xdr:col>10</xdr:col>
      <xdr:colOff>304800</xdr:colOff>
      <xdr:row>4</xdr:row>
      <xdr:rowOff>104775</xdr:rowOff>
    </xdr:from>
    <xdr:to>
      <xdr:col>12</xdr:col>
      <xdr:colOff>342900</xdr:colOff>
      <xdr:row>7</xdr:row>
      <xdr:rowOff>114300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705725" y="1666875"/>
          <a:ext cx="156210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Net exports
       =
(9) </a:t>
          </a:r>
          <a:r>
            <a:rPr lang="en-US" cap="none" sz="2000" b="0" i="1" u="sng" baseline="0">
              <a:latin typeface="Arial"/>
              <a:ea typeface="Arial"/>
              <a:cs typeface="Arial"/>
            </a:rPr>
            <a:t>minus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(10 + 11)</a:t>
          </a:r>
        </a:p>
      </xdr:txBody>
    </xdr:sp>
    <xdr:clientData/>
  </xdr:twoCellAnchor>
  <xdr:twoCellAnchor>
    <xdr:from>
      <xdr:col>8</xdr:col>
      <xdr:colOff>542925</xdr:colOff>
      <xdr:row>12</xdr:row>
      <xdr:rowOff>38100</xdr:rowOff>
    </xdr:from>
    <xdr:to>
      <xdr:col>13</xdr:col>
      <xdr:colOff>561975</xdr:colOff>
      <xdr:row>27</xdr:row>
      <xdr:rowOff>123825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419850" y="5181600"/>
          <a:ext cx="382905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Final demand
    +  net exports (X-M)
          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  =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Value added + taxes
C + I + G + (X-M)
            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=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Wages + Rents + Tax + Tariffs</a:t>
          </a:r>
        </a:p>
      </xdr:txBody>
    </xdr:sp>
    <xdr:clientData/>
  </xdr:twoCellAnchor>
  <xdr:twoCellAnchor>
    <xdr:from>
      <xdr:col>3</xdr:col>
      <xdr:colOff>171450</xdr:colOff>
      <xdr:row>10</xdr:row>
      <xdr:rowOff>47625</xdr:rowOff>
    </xdr:from>
    <xdr:to>
      <xdr:col>6</xdr:col>
      <xdr:colOff>314325</xdr:colOff>
      <xdr:row>10</xdr:row>
      <xdr:rowOff>381000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238375" y="4352925"/>
          <a:ext cx="24288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Taxes and Subsidies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7</xdr:row>
      <xdr:rowOff>9525</xdr:rowOff>
    </xdr:from>
    <xdr:to>
      <xdr:col>9</xdr:col>
      <xdr:colOff>247650</xdr:colOff>
      <xdr:row>8</xdr:row>
      <xdr:rowOff>419100</xdr:rowOff>
    </xdr:to>
    <xdr:sp>
      <xdr:nvSpPr>
        <xdr:cNvPr id="1" name="AutoShape 5"/>
        <xdr:cNvSpPr>
          <a:spLocks/>
        </xdr:cNvSpPr>
      </xdr:nvSpPr>
      <xdr:spPr>
        <a:xfrm>
          <a:off x="5219700" y="2657475"/>
          <a:ext cx="15240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47625</xdr:rowOff>
    </xdr:from>
    <xdr:to>
      <xdr:col>5</xdr:col>
      <xdr:colOff>285750</xdr:colOff>
      <xdr:row>12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2819400" y="3705225"/>
          <a:ext cx="1524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28575</xdr:rowOff>
    </xdr:from>
    <xdr:to>
      <xdr:col>8</xdr:col>
      <xdr:colOff>152400</xdr:colOff>
      <xdr:row>12</xdr:row>
      <xdr:rowOff>114300</xdr:rowOff>
    </xdr:to>
    <xdr:sp>
      <xdr:nvSpPr>
        <xdr:cNvPr id="3" name="AutoShape 8"/>
        <xdr:cNvSpPr>
          <a:spLocks/>
        </xdr:cNvSpPr>
      </xdr:nvSpPr>
      <xdr:spPr>
        <a:xfrm>
          <a:off x="4514850" y="3686175"/>
          <a:ext cx="15240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0</xdr:rowOff>
    </xdr:from>
    <xdr:to>
      <xdr:col>4</xdr:col>
      <xdr:colOff>257175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76550" y="6562725"/>
          <a:ext cx="2095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85725</xdr:rowOff>
    </xdr:from>
    <xdr:to>
      <xdr:col>5</xdr:col>
      <xdr:colOff>638175</xdr:colOff>
      <xdr:row>27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09925" y="6486525"/>
          <a:ext cx="10191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Entered as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minus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their values in the IO 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75" zoomScaleNormal="75" workbookViewId="0" topLeftCell="A4">
      <selection activeCell="O11" sqref="O11"/>
    </sheetView>
  </sheetViews>
  <sheetFormatPr defaultColWidth="9.140625" defaultRowHeight="12.75"/>
  <cols>
    <col min="1" max="1" width="16.57421875" style="7" customWidth="1"/>
    <col min="2" max="2" width="3.00390625" style="9" customWidth="1"/>
    <col min="3" max="13" width="11.421875" style="7" customWidth="1"/>
    <col min="14" max="14" width="12.7109375" style="7" customWidth="1"/>
    <col min="15" max="16384" width="9.140625" style="7" customWidth="1"/>
  </cols>
  <sheetData>
    <row r="1" ht="30" customHeight="1">
      <c r="C1" s="45" t="s">
        <v>40</v>
      </c>
    </row>
    <row r="2" spans="1:13" s="12" customFormat="1" ht="42" customHeight="1">
      <c r="A2" s="10"/>
      <c r="B2" s="2"/>
      <c r="C2" s="11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2" t="s">
        <v>8</v>
      </c>
      <c r="I2" s="12" t="s">
        <v>9</v>
      </c>
      <c r="J2" s="12" t="s">
        <v>11</v>
      </c>
      <c r="K2" s="12" t="s">
        <v>10</v>
      </c>
      <c r="L2" s="12" t="s">
        <v>12</v>
      </c>
      <c r="M2" s="12" t="s">
        <v>13</v>
      </c>
    </row>
    <row r="3" spans="1:13" s="8" customFormat="1" ht="15" customHeight="1" thickBot="1">
      <c r="A3" s="4"/>
      <c r="B3" s="5"/>
      <c r="C3" s="22">
        <v>1</v>
      </c>
      <c r="D3" s="23">
        <v>2</v>
      </c>
      <c r="E3" s="23">
        <v>3</v>
      </c>
      <c r="F3" s="23">
        <v>4</v>
      </c>
      <c r="G3" s="23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</row>
    <row r="4" spans="1:13" s="3" customFormat="1" ht="36" customHeight="1">
      <c r="A4" s="1" t="s">
        <v>0</v>
      </c>
      <c r="B4" s="2">
        <v>1</v>
      </c>
      <c r="C4" s="14"/>
      <c r="D4" s="15"/>
      <c r="E4" s="15"/>
      <c r="F4" s="15"/>
      <c r="G4" s="16"/>
      <c r="H4" s="14"/>
      <c r="I4" s="15"/>
      <c r="J4" s="15"/>
      <c r="K4" s="14"/>
      <c r="L4" s="15"/>
      <c r="M4" s="16"/>
    </row>
    <row r="5" spans="1:13" s="3" customFormat="1" ht="36" customHeight="1">
      <c r="A5" s="1" t="s">
        <v>1</v>
      </c>
      <c r="B5" s="2">
        <v>2</v>
      </c>
      <c r="C5" s="17"/>
      <c r="D5" s="18"/>
      <c r="E5" s="18"/>
      <c r="F5" s="18"/>
      <c r="G5" s="19"/>
      <c r="H5" s="17"/>
      <c r="I5" s="18"/>
      <c r="J5" s="18"/>
      <c r="K5" s="17"/>
      <c r="L5" s="18"/>
      <c r="M5" s="19"/>
    </row>
    <row r="6" spans="1:13" s="3" customFormat="1" ht="36" customHeight="1">
      <c r="A6" s="1" t="s">
        <v>2</v>
      </c>
      <c r="B6" s="2">
        <v>3</v>
      </c>
      <c r="C6" s="17"/>
      <c r="D6" s="18"/>
      <c r="E6" s="18"/>
      <c r="F6" s="18"/>
      <c r="G6" s="19"/>
      <c r="H6" s="17"/>
      <c r="I6" s="18"/>
      <c r="J6" s="18"/>
      <c r="K6" s="17"/>
      <c r="L6" s="18"/>
      <c r="M6" s="19"/>
    </row>
    <row r="7" spans="1:13" s="3" customFormat="1" ht="36" customHeight="1">
      <c r="A7" s="1" t="s">
        <v>3</v>
      </c>
      <c r="B7" s="2">
        <v>4</v>
      </c>
      <c r="C7" s="17"/>
      <c r="D7" s="18"/>
      <c r="E7" s="18"/>
      <c r="F7" s="18"/>
      <c r="G7" s="19"/>
      <c r="H7" s="17"/>
      <c r="I7" s="18"/>
      <c r="J7" s="18"/>
      <c r="K7" s="17"/>
      <c r="L7" s="18"/>
      <c r="M7" s="19"/>
    </row>
    <row r="8" spans="1:13" s="3" customFormat="1" ht="36" customHeight="1" thickBot="1">
      <c r="A8" s="1" t="s">
        <v>4</v>
      </c>
      <c r="B8" s="2">
        <v>5</v>
      </c>
      <c r="C8" s="25"/>
      <c r="D8" s="26"/>
      <c r="E8" s="26"/>
      <c r="F8" s="26"/>
      <c r="G8" s="27"/>
      <c r="H8" s="25"/>
      <c r="I8" s="26"/>
      <c r="J8" s="26"/>
      <c r="K8" s="25"/>
      <c r="L8" s="26"/>
      <c r="M8" s="27"/>
    </row>
    <row r="9" spans="1:13" s="3" customFormat="1" ht="36" customHeight="1">
      <c r="A9" s="3" t="s">
        <v>5</v>
      </c>
      <c r="B9" s="6">
        <v>6</v>
      </c>
      <c r="C9" s="14"/>
      <c r="D9" s="15"/>
      <c r="E9" s="15"/>
      <c r="F9" s="15"/>
      <c r="G9" s="16"/>
      <c r="H9" s="18"/>
      <c r="I9" s="18"/>
      <c r="J9" s="18"/>
      <c r="K9" s="18"/>
      <c r="L9" s="18"/>
      <c r="M9" s="19"/>
    </row>
    <row r="10" spans="1:13" s="3" customFormat="1" ht="36" customHeight="1" thickBot="1">
      <c r="A10" s="3" t="s">
        <v>6</v>
      </c>
      <c r="B10" s="6">
        <v>7</v>
      </c>
      <c r="C10" s="17"/>
      <c r="D10" s="18"/>
      <c r="E10" s="18"/>
      <c r="F10" s="18"/>
      <c r="G10" s="19"/>
      <c r="H10" s="18"/>
      <c r="I10" s="18"/>
      <c r="J10" s="18"/>
      <c r="K10" s="18"/>
      <c r="L10" s="18"/>
      <c r="M10" s="19"/>
    </row>
    <row r="11" spans="1:13" s="3" customFormat="1" ht="36" customHeight="1" thickBot="1">
      <c r="A11" s="3" t="s">
        <v>7</v>
      </c>
      <c r="B11" s="6">
        <v>8</v>
      </c>
      <c r="C11" s="47"/>
      <c r="D11" s="48"/>
      <c r="E11" s="48"/>
      <c r="F11" s="48"/>
      <c r="G11" s="49"/>
      <c r="H11" s="26"/>
      <c r="I11" s="26"/>
      <c r="J11" s="26"/>
      <c r="K11" s="26"/>
      <c r="L11" s="26"/>
      <c r="M11" s="27"/>
    </row>
    <row r="12" spans="2:3" ht="30" customHeight="1">
      <c r="B12" s="28"/>
      <c r="C12" s="21"/>
    </row>
    <row r="13" spans="11:12" ht="19.5" customHeight="1">
      <c r="K13" s="13"/>
      <c r="L13" s="13"/>
    </row>
    <row r="14" spans="3:11" ht="19.5" customHeight="1">
      <c r="C14" s="20"/>
      <c r="D14" s="20"/>
      <c r="G14" s="21"/>
      <c r="K14" s="13"/>
    </row>
    <row r="15" spans="3:11" ht="19.5" customHeight="1">
      <c r="C15" s="18"/>
      <c r="D15" s="18"/>
      <c r="K15" s="13"/>
    </row>
    <row r="16" spans="3:11" ht="19.5" customHeight="1">
      <c r="C16" s="18"/>
      <c r="D16" s="50" t="s">
        <v>26</v>
      </c>
      <c r="K16" s="13"/>
    </row>
    <row r="17" spans="3:11" ht="19.5" customHeight="1">
      <c r="C17" s="18"/>
      <c r="D17" s="3"/>
      <c r="K17" s="13"/>
    </row>
    <row r="18" spans="3:11" ht="12.75">
      <c r="C18" s="18"/>
      <c r="D18" s="3"/>
      <c r="K18" s="13"/>
    </row>
    <row r="19" spans="3:11" ht="12.75">
      <c r="C19" s="18"/>
      <c r="D19" s="3"/>
      <c r="K19" s="13"/>
    </row>
    <row r="20" spans="3:11" ht="12.75">
      <c r="C20" s="18"/>
      <c r="D20" s="3"/>
      <c r="K20" s="13"/>
    </row>
    <row r="21" spans="3:11" ht="12.75">
      <c r="C21" s="18"/>
      <c r="D21" s="3"/>
      <c r="K21" s="13"/>
    </row>
    <row r="22" spans="3:4" ht="12.75">
      <c r="C22" s="18"/>
      <c r="D22" s="3"/>
    </row>
    <row r="23" spans="3:11" ht="12.75">
      <c r="C23" s="18"/>
      <c r="D23" s="3"/>
      <c r="K23" s="13"/>
    </row>
    <row r="24" spans="3:4" ht="12.75">
      <c r="C24" s="18"/>
      <c r="D24" s="3"/>
    </row>
    <row r="25" spans="3:11" ht="12.75">
      <c r="C25" s="18"/>
      <c r="D25" s="3"/>
      <c r="K25" s="13"/>
    </row>
    <row r="26" ht="12.75">
      <c r="C26" s="18"/>
    </row>
    <row r="27" spans="3:4" ht="12.75">
      <c r="C27" s="13"/>
      <c r="D27" s="13"/>
    </row>
  </sheetData>
  <printOptions/>
  <pageMargins left="0.69" right="0.24" top="0.73" bottom="0.51" header="0.73" footer="0.5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3">
      <selection activeCell="J15" sqref="J15"/>
    </sheetView>
  </sheetViews>
  <sheetFormatPr defaultColWidth="9.140625" defaultRowHeight="12.75"/>
  <cols>
    <col min="2" max="2" width="3.7109375" style="0" customWidth="1"/>
  </cols>
  <sheetData>
    <row r="2" ht="23.25">
      <c r="A2" s="43" t="s">
        <v>37</v>
      </c>
    </row>
    <row r="3" spans="1:9" ht="39.75" customHeight="1">
      <c r="A3" s="10"/>
      <c r="B3" s="35"/>
      <c r="C3" s="34" t="s">
        <v>27</v>
      </c>
      <c r="D3" s="12" t="s">
        <v>28</v>
      </c>
      <c r="E3" s="12" t="s">
        <v>29</v>
      </c>
      <c r="F3" s="12" t="s">
        <v>30</v>
      </c>
      <c r="G3" s="12" t="s">
        <v>10</v>
      </c>
      <c r="H3" s="12" t="s">
        <v>12</v>
      </c>
      <c r="I3" s="46" t="s">
        <v>41</v>
      </c>
    </row>
    <row r="4" spans="1:9" ht="13.5" thickBot="1">
      <c r="A4" s="35"/>
      <c r="B4" s="36"/>
      <c r="C4" s="22">
        <v>1</v>
      </c>
      <c r="D4" s="23">
        <v>2</v>
      </c>
      <c r="E4" s="23">
        <v>3</v>
      </c>
      <c r="F4" s="24">
        <v>4</v>
      </c>
      <c r="G4" s="24">
        <v>5</v>
      </c>
      <c r="H4" s="24">
        <v>6</v>
      </c>
      <c r="I4" t="s">
        <v>42</v>
      </c>
    </row>
    <row r="5" spans="1:9" ht="39.75" customHeight="1">
      <c r="A5" s="3" t="s">
        <v>27</v>
      </c>
      <c r="B5" s="2">
        <v>1</v>
      </c>
      <c r="C5" s="14">
        <v>5</v>
      </c>
      <c r="D5" s="15">
        <v>6</v>
      </c>
      <c r="E5" s="16">
        <v>9</v>
      </c>
      <c r="F5" s="14">
        <v>30</v>
      </c>
      <c r="G5" s="14"/>
      <c r="H5" s="16">
        <v>5</v>
      </c>
      <c r="I5" s="44">
        <f>SUM(C5:G5)-H5</f>
        <v>45</v>
      </c>
    </row>
    <row r="6" spans="1:9" ht="39.75" customHeight="1">
      <c r="A6" s="3" t="s">
        <v>28</v>
      </c>
      <c r="B6" s="2">
        <v>2</v>
      </c>
      <c r="C6" s="17">
        <v>10</v>
      </c>
      <c r="D6" s="18">
        <v>15</v>
      </c>
      <c r="E6" s="19">
        <v>20</v>
      </c>
      <c r="F6" s="17">
        <v>60</v>
      </c>
      <c r="G6" s="17">
        <v>10</v>
      </c>
      <c r="H6" s="19"/>
      <c r="I6" s="44">
        <f>SUM(C6:G6)-H6</f>
        <v>115</v>
      </c>
    </row>
    <row r="7" spans="1:9" ht="39.75" customHeight="1" thickBot="1">
      <c r="A7" s="3" t="s">
        <v>29</v>
      </c>
      <c r="B7" s="2">
        <v>3</v>
      </c>
      <c r="C7" s="25">
        <v>12</v>
      </c>
      <c r="D7" s="26">
        <v>13</v>
      </c>
      <c r="E7" s="27">
        <v>5</v>
      </c>
      <c r="F7" s="25">
        <v>110</v>
      </c>
      <c r="G7" s="25"/>
      <c r="H7" s="27"/>
      <c r="I7" s="44">
        <f>SUM(C7:G7)-H7</f>
        <v>140</v>
      </c>
    </row>
    <row r="8" spans="1:10" ht="39.75" customHeight="1">
      <c r="A8" s="3" t="s">
        <v>5</v>
      </c>
      <c r="B8" s="6">
        <v>4</v>
      </c>
      <c r="C8" s="14">
        <v>9</v>
      </c>
      <c r="D8" s="15">
        <v>30</v>
      </c>
      <c r="E8" s="16">
        <v>66</v>
      </c>
      <c r="F8" s="18"/>
      <c r="G8" s="18"/>
      <c r="H8" s="19"/>
      <c r="I8" s="44">
        <f>SUM(C8:G8)-H8</f>
        <v>105</v>
      </c>
      <c r="J8" s="37">
        <v>205</v>
      </c>
    </row>
    <row r="9" spans="1:9" ht="39.75" customHeight="1" thickBot="1">
      <c r="A9" s="3" t="s">
        <v>6</v>
      </c>
      <c r="B9" s="6">
        <v>5</v>
      </c>
      <c r="C9" s="29">
        <v>9</v>
      </c>
      <c r="D9" s="30">
        <v>51</v>
      </c>
      <c r="E9" s="31">
        <v>40</v>
      </c>
      <c r="F9" s="30"/>
      <c r="G9" s="30"/>
      <c r="H9" s="31"/>
      <c r="I9" s="44">
        <f>SUM(C9:G9)-H9</f>
        <v>100</v>
      </c>
    </row>
    <row r="10" spans="1:8" ht="39.75" customHeight="1" thickTop="1">
      <c r="A10" s="3" t="s">
        <v>38</v>
      </c>
      <c r="C10" s="32">
        <f>SUM(C5:C9)</f>
        <v>45</v>
      </c>
      <c r="D10" s="32">
        <f>SUM(D5:D9)</f>
        <v>115</v>
      </c>
      <c r="E10" s="32">
        <f>SUM(E5:E9)</f>
        <v>140</v>
      </c>
      <c r="F10" s="32">
        <f>SUM(F5:F9)</f>
        <v>200</v>
      </c>
      <c r="G10" s="32">
        <f>SUM(G5:G9)</f>
        <v>10</v>
      </c>
      <c r="H10" s="32">
        <f>-SUM(H5:H9)</f>
        <v>-5</v>
      </c>
    </row>
    <row r="12" spans="3:7" ht="12.75">
      <c r="C12" t="s">
        <v>31</v>
      </c>
      <c r="D12" s="33">
        <f>SUM(C8:E8)</f>
        <v>105</v>
      </c>
      <c r="G12" s="37">
        <v>205</v>
      </c>
    </row>
    <row r="13" spans="3:4" ht="13.5" thickBot="1">
      <c r="C13" t="s">
        <v>32</v>
      </c>
      <c r="D13" s="33">
        <f>SUM(C9:E9)</f>
        <v>100</v>
      </c>
    </row>
    <row r="14" spans="3:4" ht="12.75">
      <c r="C14" s="38" t="s">
        <v>33</v>
      </c>
      <c r="D14" s="39">
        <f>SUM(D12:D13)</f>
        <v>205</v>
      </c>
    </row>
    <row r="15" ht="12.75">
      <c r="D15" t="s">
        <v>34</v>
      </c>
    </row>
    <row r="16" spans="3:4" ht="12.75">
      <c r="C16" t="s">
        <v>35</v>
      </c>
      <c r="D16" s="33">
        <f>SUM(F5:F7)</f>
        <v>200</v>
      </c>
    </row>
    <row r="17" spans="3:4" ht="13.5" thickBot="1">
      <c r="C17" s="41" t="s">
        <v>36</v>
      </c>
      <c r="D17" s="42">
        <f>G6-H5</f>
        <v>5</v>
      </c>
    </row>
    <row r="18" ht="12.75">
      <c r="D18" s="40">
        <f>SUM(D16:D17)</f>
        <v>205</v>
      </c>
    </row>
  </sheetData>
  <printOptions/>
  <pageMargins left="0.43" right="0.52" top="0.52" bottom="0.52" header="0.5" footer="0.5"/>
  <pageSetup horizontalDpi="600" verticalDpi="600" orientation="landscape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5" zoomScaleNormal="85" workbookViewId="0" topLeftCell="A4">
      <selection activeCell="H27" sqref="H27"/>
    </sheetView>
  </sheetViews>
  <sheetFormatPr defaultColWidth="9.140625" defaultRowHeight="12.75"/>
  <cols>
    <col min="1" max="1" width="16.57421875" style="7" customWidth="1"/>
    <col min="2" max="2" width="3.00390625" style="9" customWidth="1"/>
    <col min="3" max="13" width="11.421875" style="7" customWidth="1"/>
    <col min="14" max="14" width="12.7109375" style="7" customWidth="1"/>
    <col min="15" max="16384" width="9.140625" style="7" customWidth="1"/>
  </cols>
  <sheetData>
    <row r="1" ht="30" customHeight="1">
      <c r="C1" s="45" t="s">
        <v>39</v>
      </c>
    </row>
    <row r="2" ht="19.5" customHeight="1"/>
    <row r="3" spans="1:14" s="12" customFormat="1" ht="42" customHeight="1">
      <c r="A3" s="10"/>
      <c r="B3" s="2"/>
      <c r="C3" s="11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2" t="s">
        <v>8</v>
      </c>
      <c r="I3" s="12" t="s">
        <v>9</v>
      </c>
      <c r="J3" s="12" t="s">
        <v>11</v>
      </c>
      <c r="K3" s="12" t="s">
        <v>10</v>
      </c>
      <c r="L3" s="12" t="s">
        <v>12</v>
      </c>
      <c r="M3" s="12" t="s">
        <v>13</v>
      </c>
      <c r="N3" s="12" t="s">
        <v>25</v>
      </c>
    </row>
    <row r="4" spans="1:13" s="8" customFormat="1" ht="15" customHeight="1" thickBot="1">
      <c r="A4" s="4"/>
      <c r="B4" s="5"/>
      <c r="C4" s="22">
        <v>1</v>
      </c>
      <c r="D4" s="23">
        <v>2</v>
      </c>
      <c r="E4" s="23">
        <v>3</v>
      </c>
      <c r="F4" s="23">
        <v>4</v>
      </c>
      <c r="G4" s="23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</row>
    <row r="5" spans="1:14" s="3" customFormat="1" ht="30" customHeight="1">
      <c r="A5" s="1" t="s">
        <v>0</v>
      </c>
      <c r="B5" s="2">
        <v>1</v>
      </c>
      <c r="C5" s="14">
        <v>19.7</v>
      </c>
      <c r="D5" s="15">
        <v>24.9</v>
      </c>
      <c r="E5" s="15">
        <v>76</v>
      </c>
      <c r="F5" s="15">
        <v>19.2</v>
      </c>
      <c r="G5" s="16">
        <v>13</v>
      </c>
      <c r="H5" s="14">
        <v>71.2</v>
      </c>
      <c r="I5" s="15">
        <v>0</v>
      </c>
      <c r="J5" s="15">
        <v>8.4</v>
      </c>
      <c r="K5" s="14">
        <v>10.5</v>
      </c>
      <c r="L5" s="15">
        <v>14.7</v>
      </c>
      <c r="M5" s="16">
        <v>6</v>
      </c>
      <c r="N5" s="3">
        <f>SUM(C5:K5)-SUM(L5:M5)</f>
        <v>222.20000000000002</v>
      </c>
    </row>
    <row r="6" spans="1:14" s="3" customFormat="1" ht="30" customHeight="1">
      <c r="A6" s="1" t="s">
        <v>1</v>
      </c>
      <c r="B6" s="2">
        <v>2</v>
      </c>
      <c r="C6" s="17">
        <v>7.9</v>
      </c>
      <c r="D6" s="18">
        <v>124.9</v>
      </c>
      <c r="E6" s="18">
        <v>187.5</v>
      </c>
      <c r="F6" s="18">
        <v>15.9</v>
      </c>
      <c r="G6" s="19">
        <v>20.3</v>
      </c>
      <c r="H6" s="17">
        <v>39.4</v>
      </c>
      <c r="I6" s="18">
        <v>0</v>
      </c>
      <c r="J6" s="18">
        <v>23.6</v>
      </c>
      <c r="K6" s="17">
        <v>153.6</v>
      </c>
      <c r="L6" s="18">
        <v>55.2</v>
      </c>
      <c r="M6" s="19">
        <v>2.1</v>
      </c>
      <c r="N6" s="3">
        <f>SUM(C6:K6)-SUM(L6:M6)</f>
        <v>515.8000000000001</v>
      </c>
    </row>
    <row r="7" spans="1:14" s="3" customFormat="1" ht="30" customHeight="1">
      <c r="A7" s="1" t="s">
        <v>2</v>
      </c>
      <c r="B7" s="2">
        <v>3</v>
      </c>
      <c r="C7" s="17">
        <v>19.6</v>
      </c>
      <c r="D7" s="18">
        <v>29.5</v>
      </c>
      <c r="E7" s="18">
        <v>311.8</v>
      </c>
      <c r="F7" s="18">
        <v>129.8</v>
      </c>
      <c r="G7" s="19">
        <v>63.7</v>
      </c>
      <c r="H7" s="17">
        <v>296.5</v>
      </c>
      <c r="I7" s="18">
        <v>0</v>
      </c>
      <c r="J7" s="18">
        <v>504</v>
      </c>
      <c r="K7" s="17">
        <v>495.5</v>
      </c>
      <c r="L7" s="18">
        <v>239.7</v>
      </c>
      <c r="M7" s="19">
        <v>6.4</v>
      </c>
      <c r="N7" s="3">
        <f>SUM(C7:K7)-SUM(L7:M7)</f>
        <v>1604.3000000000002</v>
      </c>
    </row>
    <row r="8" spans="1:14" s="3" customFormat="1" ht="30" customHeight="1">
      <c r="A8" s="1" t="s">
        <v>3</v>
      </c>
      <c r="B8" s="2">
        <v>4</v>
      </c>
      <c r="C8" s="17">
        <v>37.4</v>
      </c>
      <c r="D8" s="18">
        <v>105.3</v>
      </c>
      <c r="E8" s="18">
        <v>317.1</v>
      </c>
      <c r="F8" s="18">
        <v>723.2</v>
      </c>
      <c r="G8" s="19">
        <v>143</v>
      </c>
      <c r="H8" s="17">
        <v>1002.3</v>
      </c>
      <c r="I8" s="18">
        <v>21.4</v>
      </c>
      <c r="J8" s="18">
        <v>87.6</v>
      </c>
      <c r="K8" s="17">
        <v>141</v>
      </c>
      <c r="L8" s="18">
        <v>75</v>
      </c>
      <c r="M8" s="19">
        <v>30.2</v>
      </c>
      <c r="N8" s="3">
        <f>SUM(C8:K8)-SUM(L8:M8)</f>
        <v>2473.1000000000004</v>
      </c>
    </row>
    <row r="9" spans="1:14" s="3" customFormat="1" ht="30" customHeight="1" thickBot="1">
      <c r="A9" s="1" t="s">
        <v>4</v>
      </c>
      <c r="B9" s="2">
        <v>5</v>
      </c>
      <c r="C9" s="25">
        <v>12.4</v>
      </c>
      <c r="D9" s="26">
        <v>8.6</v>
      </c>
      <c r="E9" s="26">
        <v>18.7</v>
      </c>
      <c r="F9" s="26">
        <v>57.1</v>
      </c>
      <c r="G9" s="27">
        <v>264.4</v>
      </c>
      <c r="H9" s="25">
        <v>188.7</v>
      </c>
      <c r="I9" s="26">
        <v>755.8</v>
      </c>
      <c r="J9" s="26">
        <v>7.2</v>
      </c>
      <c r="K9" s="25">
        <v>4.4</v>
      </c>
      <c r="L9" s="26">
        <v>36.9</v>
      </c>
      <c r="M9" s="27">
        <v>32.5</v>
      </c>
      <c r="N9" s="3">
        <f>SUM(C9:K9)-SUM(L9:M9)</f>
        <v>1247.8999999999999</v>
      </c>
    </row>
    <row r="10" spans="1:13" s="3" customFormat="1" ht="30" customHeight="1">
      <c r="A10" s="3" t="s">
        <v>5</v>
      </c>
      <c r="B10" s="6">
        <v>6</v>
      </c>
      <c r="C10" s="14">
        <v>60.3</v>
      </c>
      <c r="D10" s="15">
        <v>167.2</v>
      </c>
      <c r="E10" s="15">
        <v>508.8</v>
      </c>
      <c r="F10" s="15">
        <v>680.1</v>
      </c>
      <c r="G10" s="16">
        <v>556.7</v>
      </c>
      <c r="H10" s="18"/>
      <c r="I10" s="18"/>
      <c r="J10" s="18"/>
      <c r="K10" s="18"/>
      <c r="L10" s="18"/>
      <c r="M10" s="19"/>
    </row>
    <row r="11" spans="1:13" s="3" customFormat="1" ht="30" customHeight="1" thickBot="1">
      <c r="A11" s="3" t="s">
        <v>6</v>
      </c>
      <c r="B11" s="6">
        <v>7</v>
      </c>
      <c r="C11" s="25">
        <v>75.2</v>
      </c>
      <c r="D11" s="26">
        <v>50.7</v>
      </c>
      <c r="E11" s="26">
        <v>175.7</v>
      </c>
      <c r="F11" s="26">
        <v>821.4</v>
      </c>
      <c r="G11" s="27">
        <v>202.1</v>
      </c>
      <c r="H11" s="18"/>
      <c r="I11" s="18"/>
      <c r="J11" s="18"/>
      <c r="K11" s="18"/>
      <c r="L11" s="18"/>
      <c r="M11" s="19"/>
    </row>
    <row r="12" spans="1:13" s="3" customFormat="1" ht="30" customHeight="1" thickBot="1">
      <c r="A12" s="3" t="s">
        <v>7</v>
      </c>
      <c r="B12" s="6">
        <v>8</v>
      </c>
      <c r="C12" s="25">
        <v>-10.3</v>
      </c>
      <c r="D12" s="26">
        <v>4.7</v>
      </c>
      <c r="E12" s="26">
        <v>8.7</v>
      </c>
      <c r="F12" s="26">
        <v>26.4</v>
      </c>
      <c r="G12" s="27">
        <v>-15.3</v>
      </c>
      <c r="H12" s="26"/>
      <c r="I12" s="26"/>
      <c r="J12" s="26"/>
      <c r="K12" s="26"/>
      <c r="L12" s="26"/>
      <c r="M12" s="27"/>
    </row>
    <row r="13" spans="1:7" ht="30" customHeight="1">
      <c r="A13" s="7" t="s">
        <v>14</v>
      </c>
      <c r="B13" s="28">
        <v>9</v>
      </c>
      <c r="C13" s="21">
        <v>222.2</v>
      </c>
      <c r="D13" s="7">
        <v>515.8</v>
      </c>
      <c r="E13" s="7">
        <v>1604.3</v>
      </c>
      <c r="F13" s="7">
        <v>2473.1</v>
      </c>
      <c r="G13" s="7">
        <v>1247.9</v>
      </c>
    </row>
    <row r="14" spans="9:12" ht="12.75">
      <c r="I14" s="7" t="s">
        <v>15</v>
      </c>
      <c r="K14" s="13">
        <f>SUM(H5:H9)</f>
        <v>1598.1000000000001</v>
      </c>
      <c r="L14" s="13"/>
    </row>
    <row r="15" spans="3:11" ht="12.75">
      <c r="C15" s="20" t="s">
        <v>22</v>
      </c>
      <c r="D15" s="20" t="s">
        <v>23</v>
      </c>
      <c r="G15" s="21"/>
      <c r="I15" s="7" t="s">
        <v>20</v>
      </c>
      <c r="K15" s="13">
        <f>SUM(I5:I9)</f>
        <v>777.1999999999999</v>
      </c>
    </row>
    <row r="16" spans="3:11" ht="12.75">
      <c r="C16" s="18">
        <v>19.7</v>
      </c>
      <c r="D16" s="18">
        <v>19.7</v>
      </c>
      <c r="I16" s="7" t="s">
        <v>21</v>
      </c>
      <c r="K16" s="13">
        <f>SUM(J5:J9)</f>
        <v>630.8000000000001</v>
      </c>
    </row>
    <row r="17" spans="3:11" ht="12.75">
      <c r="C17" s="18">
        <v>7.9</v>
      </c>
      <c r="D17" s="3">
        <v>24.9</v>
      </c>
      <c r="I17" s="7" t="s">
        <v>24</v>
      </c>
      <c r="K17" s="13">
        <f>-SUM(L5:L9)+SUM(K5:K9)</f>
        <v>383.5</v>
      </c>
    </row>
    <row r="18" spans="3:11" ht="12.75">
      <c r="C18" s="18">
        <v>19.6</v>
      </c>
      <c r="D18" s="3">
        <v>76</v>
      </c>
      <c r="K18" s="13"/>
    </row>
    <row r="19" spans="3:11" ht="12.75">
      <c r="C19" s="18">
        <v>37.4</v>
      </c>
      <c r="D19" s="3">
        <v>19.2</v>
      </c>
      <c r="I19" s="7" t="s">
        <v>16</v>
      </c>
      <c r="K19" s="13">
        <f>-SUM(C10:G10)</f>
        <v>-1973.1000000000001</v>
      </c>
    </row>
    <row r="20" spans="3:11" ht="12.75">
      <c r="C20" s="18">
        <v>12.4</v>
      </c>
      <c r="D20" s="3">
        <v>13</v>
      </c>
      <c r="I20" s="7" t="s">
        <v>17</v>
      </c>
      <c r="K20" s="13">
        <f>-SUM(C11:G11)</f>
        <v>-1325.1</v>
      </c>
    </row>
    <row r="21" spans="3:11" ht="12.75">
      <c r="C21" s="18">
        <v>60.3</v>
      </c>
      <c r="D21" s="3">
        <v>71.2</v>
      </c>
      <c r="I21" s="7" t="s">
        <v>18</v>
      </c>
      <c r="K21" s="13">
        <f>-SUM(C12:G12)</f>
        <v>-14.199999999999996</v>
      </c>
    </row>
    <row r="22" spans="3:11" ht="12.75">
      <c r="C22" s="18">
        <v>75.2</v>
      </c>
      <c r="D22" s="3">
        <v>0</v>
      </c>
      <c r="I22" s="7" t="s">
        <v>19</v>
      </c>
      <c r="K22" s="13">
        <f>-SUM(M5:M9)</f>
        <v>-77.2</v>
      </c>
    </row>
    <row r="23" spans="3:4" ht="12.75">
      <c r="C23" s="18">
        <v>-10.3</v>
      </c>
      <c r="D23" s="3">
        <v>8.4</v>
      </c>
    </row>
    <row r="24" spans="3:11" ht="12.75">
      <c r="C24" s="18"/>
      <c r="D24" s="3">
        <v>10.5</v>
      </c>
      <c r="K24" s="13">
        <f>SUM(K14:K23)</f>
        <v>3.268496584496461E-13</v>
      </c>
    </row>
    <row r="25" spans="3:4" ht="12.75">
      <c r="C25" s="18"/>
      <c r="D25" s="3">
        <v>-14.7</v>
      </c>
    </row>
    <row r="26" spans="3:11" ht="12.75">
      <c r="C26" s="18"/>
      <c r="D26" s="3">
        <v>-6</v>
      </c>
      <c r="K26" s="13"/>
    </row>
    <row r="27" ht="12.75">
      <c r="C27" s="18"/>
    </row>
    <row r="28" spans="3:4" ht="12.75">
      <c r="C28" s="13">
        <f>SUM(C16:C27)</f>
        <v>222.2</v>
      </c>
      <c r="D28" s="13">
        <f>SUM(D16:D27)</f>
        <v>222.20000000000002</v>
      </c>
    </row>
  </sheetData>
  <printOptions/>
  <pageMargins left="0.28" right="0.24" top="0.43" bottom="0.51" header="0.5" footer="0.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TECA TRAINING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Jensen</dc:creator>
  <cp:keywords/>
  <dc:description/>
  <cp:lastModifiedBy>markusen</cp:lastModifiedBy>
  <cp:lastPrinted>2007-11-12T17:20:53Z</cp:lastPrinted>
  <dcterms:created xsi:type="dcterms:W3CDTF">2006-09-04T15:17:24Z</dcterms:created>
  <dcterms:modified xsi:type="dcterms:W3CDTF">2007-11-12T21:27:51Z</dcterms:modified>
  <cp:category/>
  <cp:version/>
  <cp:contentType/>
  <cp:contentStatus/>
</cp:coreProperties>
</file>